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003" sheetId="1" r:id="rId1"/>
    <sheet name="004" sheetId="2" r:id="rId2"/>
    <sheet name="005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G9" i="3"/>
  <c r="G8" i="3"/>
  <c r="G7" i="3"/>
  <c r="G6" i="3"/>
  <c r="G5" i="3"/>
  <c r="G4" i="3"/>
  <c r="G11" i="3" s="1"/>
  <c r="I9" i="2"/>
  <c r="H9" i="2"/>
  <c r="G9" i="2"/>
  <c r="F9" i="2"/>
  <c r="J9" i="2" s="1"/>
  <c r="J8" i="2"/>
  <c r="J7" i="2"/>
  <c r="I7" i="2"/>
  <c r="H7" i="2"/>
  <c r="G7" i="2"/>
  <c r="F7" i="2"/>
  <c r="I6" i="2"/>
  <c r="H6" i="2"/>
  <c r="G6" i="2"/>
  <c r="F6" i="2"/>
  <c r="J6" i="2" s="1"/>
  <c r="I5" i="2"/>
  <c r="H5" i="2"/>
  <c r="G5" i="2"/>
  <c r="F5" i="2"/>
  <c r="J5" i="2" s="1"/>
  <c r="I4" i="2"/>
  <c r="H4" i="2"/>
  <c r="G4" i="2"/>
  <c r="J4" i="2" s="1"/>
  <c r="J10" i="2" s="1"/>
  <c r="F4" i="2"/>
  <c r="I9" i="1"/>
  <c r="I8" i="1"/>
  <c r="F8" i="1"/>
  <c r="E8" i="1"/>
  <c r="I7" i="1"/>
  <c r="H6" i="1"/>
  <c r="G6" i="1"/>
  <c r="F6" i="1"/>
  <c r="E6" i="1"/>
  <c r="I6" i="1" s="1"/>
  <c r="H5" i="1"/>
  <c r="G5" i="1"/>
  <c r="F5" i="1"/>
  <c r="I5" i="1" s="1"/>
  <c r="E5" i="1"/>
  <c r="H4" i="1"/>
  <c r="G4" i="1"/>
  <c r="F4" i="1"/>
  <c r="E4" i="1"/>
  <c r="I4" i="1" s="1"/>
  <c r="I10" i="1" l="1"/>
</calcChain>
</file>

<file path=xl/sharedStrings.xml><?xml version="1.0" encoding="utf-8"?>
<sst xmlns="http://schemas.openxmlformats.org/spreadsheetml/2006/main" count="100" uniqueCount="41">
  <si>
    <t>Detail of Section003 Girls jacket in stock</t>
  </si>
  <si>
    <r>
      <rPr>
        <sz val="11"/>
        <color theme="1"/>
        <rFont val="Arial"/>
        <charset val="134"/>
      </rPr>
      <t>PO#</t>
    </r>
    <r>
      <rPr>
        <sz val="11"/>
        <color theme="1"/>
        <rFont val="宋体"/>
        <charset val="134"/>
      </rPr>
      <t>：</t>
    </r>
    <r>
      <rPr>
        <sz val="11"/>
        <color theme="1"/>
        <rFont val="Arial"/>
        <charset val="134"/>
      </rPr>
      <t>2105003</t>
    </r>
  </si>
  <si>
    <t>Qty(pcs)</t>
  </si>
  <si>
    <t>Amount</t>
  </si>
  <si>
    <t>Outer layer</t>
  </si>
  <si>
    <t>Lining</t>
  </si>
  <si>
    <t>8-10/S</t>
  </si>
  <si>
    <t>12-14/M</t>
  </si>
  <si>
    <t>16-18/L</t>
  </si>
  <si>
    <t>20XL</t>
  </si>
  <si>
    <t>Black</t>
  </si>
  <si>
    <t>Yellow</t>
  </si>
  <si>
    <t>BURGUNDY</t>
  </si>
  <si>
    <t>Orange</t>
  </si>
  <si>
    <t>ROYAL</t>
  </si>
  <si>
    <t>YELLOW</t>
  </si>
  <si>
    <t xml:space="preserve">OLIVE </t>
  </si>
  <si>
    <t xml:space="preserve">ORANGE </t>
  </si>
  <si>
    <t>Total</t>
  </si>
  <si>
    <t>Image</t>
  </si>
  <si>
    <t>Size chart(cm)</t>
  </si>
  <si>
    <t>20/XL</t>
  </si>
  <si>
    <t>Length of clothes</t>
  </si>
  <si>
    <t>Sleeve length</t>
  </si>
  <si>
    <t>Bust</t>
  </si>
  <si>
    <t>hem</t>
  </si>
  <si>
    <t>Detail of Section004 Girls jacket in stock</t>
  </si>
  <si>
    <r>
      <rPr>
        <sz val="11"/>
        <color theme="1"/>
        <rFont val="Arial"/>
        <charset val="134"/>
      </rPr>
      <t>PO#</t>
    </r>
    <r>
      <rPr>
        <sz val="11"/>
        <color theme="1"/>
        <rFont val="宋体"/>
        <charset val="134"/>
      </rPr>
      <t>：</t>
    </r>
    <r>
      <rPr>
        <sz val="11"/>
        <color theme="1"/>
        <rFont val="Arial"/>
        <charset val="134"/>
      </rPr>
      <t>2105004</t>
    </r>
  </si>
  <si>
    <t>Stretch webbing</t>
  </si>
  <si>
    <t xml:space="preserve">BLACK </t>
  </si>
  <si>
    <t>Detail of Section005 Boys jacket in stock</t>
  </si>
  <si>
    <r>
      <rPr>
        <sz val="11"/>
        <color theme="1"/>
        <rFont val="Arial"/>
        <charset val="134"/>
      </rPr>
      <t>PO#</t>
    </r>
    <r>
      <rPr>
        <sz val="11"/>
        <color theme="1"/>
        <rFont val="宋体"/>
        <charset val="134"/>
      </rPr>
      <t>：</t>
    </r>
    <r>
      <rPr>
        <sz val="11"/>
        <color theme="1"/>
        <rFont val="Arial"/>
        <charset val="134"/>
      </rPr>
      <t>2106005</t>
    </r>
  </si>
  <si>
    <t>16/L</t>
  </si>
  <si>
    <t>18/XL</t>
  </si>
  <si>
    <t>#1</t>
  </si>
  <si>
    <t>#2</t>
  </si>
  <si>
    <t>#3</t>
  </si>
  <si>
    <t>#4</t>
  </si>
  <si>
    <t>#5</t>
  </si>
  <si>
    <t>#6</t>
  </si>
  <si>
    <t>#7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</si>
</sst>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sz val="11"/>
      <name val="Arial"/>
      <charset val="134"/>
    </font>
    <font>
      <b/>
      <sz val="18"/>
      <name val="宋体"/>
      <charset val="134"/>
    </font>
    <font>
      <b/>
      <sz val="11"/>
      <name val="Arial"/>
      <charset val="134"/>
    </font>
    <font>
      <sz val="11"/>
      <name val="宋体"/>
      <charset val="134"/>
    </font>
    <font>
      <sz val="11"/>
      <name val="AR"/>
      <charset val="134"/>
    </font>
    <font>
      <sz val="11"/>
      <color theme="1"/>
      <name val="AR"/>
      <charset val="134"/>
    </font>
    <font>
      <b/>
      <sz val="11"/>
      <name val="AR"/>
      <charset val="134"/>
    </font>
    <font>
      <sz val="11"/>
      <color theme="1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1" fillId="2" borderId="6" xfId="0" applyFont="1" applyFill="1" applyBorder="1" applyAlignment="1">
      <alignment horizontal="center"/>
    </xf>
    <xf numFmtId="0" fontId="1" fillId="0" borderId="0" xfId="0" applyFont="1" applyAlignment="1"/>
    <xf numFmtId="0" fontId="9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14" fontId="2" fillId="0" borderId="2" xfId="0" quotePrefix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260350</xdr:colOff>
      <xdr:row>11</xdr:row>
      <xdr:rowOff>131131</xdr:rowOff>
    </xdr:from>
    <xdr:to>
      <xdr:col>4</xdr:col>
      <xdr:colOff>101600</xdr:colOff>
      <xdr:row>20</xdr:row>
      <xdr:rowOff>189820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60350" y="3026410"/>
          <a:ext cx="2940050" cy="22872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107950</xdr:colOff>
      <xdr:row>3</xdr:row>
      <xdr:rowOff>38100</xdr:rowOff>
    </xdr:from>
    <xdr:to>
      <xdr:col>1</xdr:col>
      <xdr:colOff>609600</xdr:colOff>
      <xdr:row>8</xdr:row>
      <xdr:rowOff>234102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409700" y="850900"/>
          <a:ext cx="501650" cy="1497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3</xdr:row>
      <xdr:rowOff>19050</xdr:rowOff>
    </xdr:from>
    <xdr:to>
      <xdr:col>3</xdr:col>
      <xdr:colOff>546100</xdr:colOff>
      <xdr:row>8</xdr:row>
      <xdr:rowOff>234950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565400" y="831850"/>
          <a:ext cx="527050" cy="151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11</xdr:row>
      <xdr:rowOff>50800</xdr:rowOff>
    </xdr:from>
    <xdr:to>
      <xdr:col>1</xdr:col>
      <xdr:colOff>590550</xdr:colOff>
      <xdr:row>20</xdr:row>
      <xdr:rowOff>152400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8900" y="2698750"/>
          <a:ext cx="1809750" cy="1701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</xdr:colOff>
      <xdr:row>2</xdr:row>
      <xdr:rowOff>146050</xdr:rowOff>
    </xdr:from>
    <xdr:to>
      <xdr:col>1</xdr:col>
      <xdr:colOff>577850</xdr:colOff>
      <xdr:row>8</xdr:row>
      <xdr:rowOff>215900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84300" y="615950"/>
          <a:ext cx="501650" cy="154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120649</xdr:colOff>
      <xdr:row>3</xdr:row>
      <xdr:rowOff>12700</xdr:rowOff>
    </xdr:from>
    <xdr:to>
      <xdr:col>3</xdr:col>
      <xdr:colOff>450070</xdr:colOff>
      <xdr:row>8</xdr:row>
      <xdr:rowOff>241300</xdr:rowOff>
    </xdr:to>
    <xdr:pic>
      <xdr:nvPicPr>
        <xdr:cNvPr id="8" name="图片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640965" y="660400"/>
          <a:ext cx="329565" cy="1530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12</xdr:row>
      <xdr:rowOff>57150</xdr:rowOff>
    </xdr:from>
    <xdr:to>
      <xdr:col>2</xdr:col>
      <xdr:colOff>45154</xdr:colOff>
      <xdr:row>21</xdr:row>
      <xdr:rowOff>184150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5565" y="3041650"/>
          <a:ext cx="1944370" cy="184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M9" sqref="M9"/>
    </sheetView>
  </sheetViews>
  <sheetFormatPr defaultColWidth="8.28515625" defaultRowHeight="15"/>
  <cols>
    <col min="1" max="1" width="17.140625" customWidth="1"/>
    <col min="2" max="2" width="9" customWidth="1"/>
    <col min="3" max="3" width="7.42578125" customWidth="1"/>
    <col min="4" max="4" width="7.28515625" customWidth="1"/>
    <col min="5" max="8" width="10.28515625" customWidth="1"/>
    <col min="9" max="9" width="10.5703125" customWidth="1"/>
    <col min="10" max="10" width="11.42578125" customWidth="1"/>
  </cols>
  <sheetData>
    <row r="1" spans="1:10" ht="22.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s="25" customFormat="1" ht="20.45" customHeight="1">
      <c r="A2" s="4" t="s">
        <v>1</v>
      </c>
      <c r="B2" s="26"/>
      <c r="C2" s="4"/>
      <c r="E2" s="32" t="s">
        <v>2</v>
      </c>
      <c r="F2" s="33"/>
      <c r="G2" s="33"/>
      <c r="H2" s="34"/>
      <c r="I2" s="22" t="s">
        <v>3</v>
      </c>
      <c r="J2" s="4"/>
    </row>
    <row r="3" spans="1:10" s="1" customFormat="1" ht="20.45" customHeight="1">
      <c r="A3" s="4" t="s">
        <v>4</v>
      </c>
      <c r="B3" s="3"/>
      <c r="C3" s="4" t="s">
        <v>5</v>
      </c>
      <c r="D3" s="3"/>
      <c r="E3" s="27" t="s">
        <v>6</v>
      </c>
      <c r="F3" s="27" t="s">
        <v>7</v>
      </c>
      <c r="G3" s="27" t="s">
        <v>8</v>
      </c>
      <c r="H3" s="27" t="s">
        <v>9</v>
      </c>
      <c r="I3" s="6"/>
      <c r="J3" s="6"/>
    </row>
    <row r="4" spans="1:10" s="1" customFormat="1" ht="20.45" customHeight="1">
      <c r="A4" s="28" t="s">
        <v>10</v>
      </c>
      <c r="B4" s="6"/>
      <c r="C4" s="4" t="s">
        <v>11</v>
      </c>
      <c r="D4" s="3"/>
      <c r="E4" s="3">
        <f>157*8</f>
        <v>1256</v>
      </c>
      <c r="F4" s="3">
        <f>157*12</f>
        <v>1884</v>
      </c>
      <c r="G4" s="3">
        <f>157*12</f>
        <v>1884</v>
      </c>
      <c r="H4" s="3">
        <f>157*8</f>
        <v>1256</v>
      </c>
      <c r="I4" s="3">
        <f t="shared" ref="I4:I9" si="0">SUM(E4:H4)</f>
        <v>6280</v>
      </c>
      <c r="J4" s="6"/>
    </row>
    <row r="5" spans="1:10" s="1" customFormat="1" ht="20.45" customHeight="1">
      <c r="A5" s="6" t="s">
        <v>12</v>
      </c>
      <c r="B5" s="6"/>
      <c r="C5" s="4" t="s">
        <v>13</v>
      </c>
      <c r="D5" s="3"/>
      <c r="E5" s="3">
        <f>8*13+2</f>
        <v>106</v>
      </c>
      <c r="F5" s="3">
        <f>12*13+3</f>
        <v>159</v>
      </c>
      <c r="G5" s="3">
        <f>12*13+3</f>
        <v>159</v>
      </c>
      <c r="H5" s="3">
        <f>8*13+2</f>
        <v>106</v>
      </c>
      <c r="I5" s="3">
        <f t="shared" si="0"/>
        <v>530</v>
      </c>
      <c r="J5" s="6"/>
    </row>
    <row r="6" spans="1:10" s="1" customFormat="1" ht="20.45" customHeight="1">
      <c r="A6" s="6" t="s">
        <v>14</v>
      </c>
      <c r="B6" s="6"/>
      <c r="C6" s="4" t="s">
        <v>13</v>
      </c>
      <c r="D6" s="3"/>
      <c r="E6" s="3">
        <f>101*8+2</f>
        <v>810</v>
      </c>
      <c r="F6" s="3">
        <f>101*12+3</f>
        <v>1215</v>
      </c>
      <c r="G6" s="3">
        <f>1212+3</f>
        <v>1215</v>
      </c>
      <c r="H6" s="3">
        <f>808+2</f>
        <v>810</v>
      </c>
      <c r="I6" s="3">
        <f t="shared" si="0"/>
        <v>4050</v>
      </c>
      <c r="J6" s="6"/>
    </row>
    <row r="7" spans="1:10" s="1" customFormat="1" ht="20.45" customHeight="1">
      <c r="A7" s="6" t="s">
        <v>15</v>
      </c>
      <c r="B7" s="6"/>
      <c r="C7" s="4" t="s">
        <v>10</v>
      </c>
      <c r="D7" s="3"/>
      <c r="E7" s="3">
        <v>802</v>
      </c>
      <c r="F7" s="3">
        <v>1203</v>
      </c>
      <c r="G7" s="3">
        <v>1203</v>
      </c>
      <c r="H7" s="3">
        <v>802</v>
      </c>
      <c r="I7" s="3">
        <f t="shared" si="0"/>
        <v>4010</v>
      </c>
      <c r="J7" s="6"/>
    </row>
    <row r="8" spans="1:10" s="1" customFormat="1" ht="20.45" customHeight="1">
      <c r="A8" s="6" t="s">
        <v>16</v>
      </c>
      <c r="B8" s="6"/>
      <c r="C8" s="4" t="s">
        <v>10</v>
      </c>
      <c r="D8" s="3"/>
      <c r="E8" s="3">
        <f>115*8+2</f>
        <v>922</v>
      </c>
      <c r="F8" s="3">
        <f>115*12+3</f>
        <v>1383</v>
      </c>
      <c r="G8" s="3">
        <v>1383</v>
      </c>
      <c r="H8" s="3">
        <v>922</v>
      </c>
      <c r="I8" s="3">
        <f t="shared" si="0"/>
        <v>4610</v>
      </c>
      <c r="J8" s="6"/>
    </row>
    <row r="9" spans="1:10" s="1" customFormat="1" ht="20.45" customHeight="1">
      <c r="A9" s="6" t="s">
        <v>17</v>
      </c>
      <c r="B9" s="7"/>
      <c r="C9" s="4" t="s">
        <v>10</v>
      </c>
      <c r="D9" s="19"/>
      <c r="E9" s="19">
        <v>802</v>
      </c>
      <c r="F9" s="19">
        <v>1203</v>
      </c>
      <c r="G9" s="19">
        <v>1203</v>
      </c>
      <c r="H9" s="19">
        <v>802</v>
      </c>
      <c r="I9" s="3">
        <f t="shared" si="0"/>
        <v>4010</v>
      </c>
      <c r="J9" s="7"/>
    </row>
    <row r="10" spans="1:10" s="16" customFormat="1" ht="20.45" customHeight="1">
      <c r="A10" s="29" t="s">
        <v>18</v>
      </c>
      <c r="B10" s="29"/>
      <c r="C10" s="29"/>
      <c r="D10" s="29"/>
      <c r="E10" s="29"/>
      <c r="F10" s="29"/>
      <c r="G10" s="8"/>
      <c r="H10" s="8"/>
      <c r="I10" s="24">
        <f>SUM(I4:I9)</f>
        <v>23490</v>
      </c>
      <c r="J10" s="8"/>
    </row>
    <row r="11" spans="1:10" s="1" customFormat="1" ht="20.45" customHeight="1">
      <c r="A11" s="35" t="s">
        <v>19</v>
      </c>
      <c r="B11" s="35"/>
      <c r="C11" s="35"/>
      <c r="D11" s="35"/>
      <c r="E11" s="35"/>
      <c r="F11" s="35"/>
      <c r="G11" s="36"/>
      <c r="H11" s="36"/>
      <c r="I11" s="36"/>
      <c r="J11" s="36"/>
    </row>
    <row r="12" spans="1:10" s="1" customFormat="1" ht="19.5" customHeight="1">
      <c r="A12" s="38"/>
      <c r="B12" s="38"/>
      <c r="C12" s="38"/>
      <c r="D12" s="38"/>
      <c r="E12" s="38"/>
      <c r="F12" s="38"/>
      <c r="G12" s="38"/>
      <c r="H12" s="38"/>
      <c r="I12" s="38"/>
      <c r="J12" s="38"/>
    </row>
    <row r="13" spans="1:10" s="1" customFormat="1" ht="19.5" customHeight="1">
      <c r="A13" s="38"/>
      <c r="B13" s="38"/>
      <c r="C13" s="38"/>
      <c r="D13" s="38"/>
      <c r="E13" s="38"/>
      <c r="F13" s="38"/>
      <c r="G13" s="38"/>
      <c r="H13" s="38"/>
      <c r="I13" s="38"/>
      <c r="J13" s="38"/>
    </row>
    <row r="14" spans="1:10" s="1" customFormat="1" ht="19.5" customHeight="1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s="1" customFormat="1" ht="19.5" customHeight="1">
      <c r="A15" s="38"/>
      <c r="B15" s="38"/>
      <c r="C15" s="38"/>
      <c r="D15" s="38"/>
      <c r="E15" s="38"/>
      <c r="F15" s="38"/>
      <c r="G15" s="38"/>
      <c r="H15" s="38"/>
      <c r="I15" s="38"/>
      <c r="J15" s="38"/>
    </row>
    <row r="16" spans="1:10" s="1" customFormat="1" ht="19.5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</row>
    <row r="17" spans="1:10" s="1" customFormat="1" ht="19.5" customHeight="1">
      <c r="A17" s="38"/>
      <c r="B17" s="38"/>
      <c r="C17" s="38"/>
      <c r="D17" s="38"/>
      <c r="E17" s="38"/>
      <c r="F17" s="38"/>
      <c r="G17" s="38"/>
      <c r="H17" s="38"/>
      <c r="I17" s="38"/>
      <c r="J17" s="38"/>
    </row>
    <row r="18" spans="1:10" s="1" customFormat="1" ht="19.5" customHeight="1">
      <c r="A18" s="38"/>
      <c r="B18" s="38"/>
      <c r="C18" s="38"/>
      <c r="D18" s="38"/>
      <c r="E18" s="38"/>
      <c r="F18" s="38"/>
      <c r="G18" s="38"/>
      <c r="H18" s="38"/>
      <c r="I18" s="38"/>
      <c r="J18" s="38"/>
    </row>
    <row r="19" spans="1:10" s="1" customFormat="1" ht="19.5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</row>
    <row r="20" spans="1:10" s="1" customFormat="1" ht="19.5" customHeight="1">
      <c r="A20" s="38"/>
      <c r="B20" s="38"/>
      <c r="C20" s="38"/>
      <c r="D20" s="38"/>
      <c r="E20" s="38"/>
      <c r="F20" s="38"/>
      <c r="G20" s="38"/>
      <c r="H20" s="38"/>
      <c r="I20" s="38"/>
      <c r="J20" s="38"/>
    </row>
    <row r="21" spans="1:10" s="1" customFormat="1" ht="19.5" customHeight="1">
      <c r="A21" s="39"/>
      <c r="B21" s="39"/>
      <c r="C21" s="39"/>
      <c r="D21" s="39"/>
      <c r="E21" s="39"/>
      <c r="F21" s="38"/>
      <c r="G21" s="38"/>
      <c r="H21" s="38"/>
      <c r="I21" s="38"/>
      <c r="J21" s="38"/>
    </row>
    <row r="22" spans="1:10" s="1" customFormat="1" ht="14.25">
      <c r="A22" s="37" t="s">
        <v>20</v>
      </c>
      <c r="B22" s="37"/>
      <c r="C22" s="37"/>
      <c r="D22" s="37"/>
      <c r="E22" s="37"/>
      <c r="F22" s="10"/>
      <c r="G22" s="10"/>
      <c r="H22" s="10"/>
      <c r="I22" s="10"/>
      <c r="J22" s="10"/>
    </row>
    <row r="23" spans="1:10" s="2" customFormat="1" ht="15" customHeight="1">
      <c r="A23" s="13"/>
      <c r="B23" s="30" t="s">
        <v>6</v>
      </c>
      <c r="C23" s="30" t="s">
        <v>7</v>
      </c>
      <c r="D23" s="14" t="s">
        <v>8</v>
      </c>
      <c r="E23" s="14" t="s">
        <v>21</v>
      </c>
      <c r="F23" s="21"/>
    </row>
    <row r="24" spans="1:10" s="2" customFormat="1" ht="14.25">
      <c r="A24" s="15" t="s">
        <v>22</v>
      </c>
      <c r="B24" s="14">
        <v>55</v>
      </c>
      <c r="C24" s="14">
        <v>59</v>
      </c>
      <c r="D24" s="14">
        <v>62</v>
      </c>
      <c r="E24" s="14">
        <v>65</v>
      </c>
    </row>
    <row r="25" spans="1:10" s="2" customFormat="1" ht="14.25">
      <c r="A25" s="15" t="s">
        <v>23</v>
      </c>
      <c r="B25" s="14">
        <v>72</v>
      </c>
      <c r="C25" s="14">
        <v>76</v>
      </c>
      <c r="D25" s="14">
        <v>79</v>
      </c>
      <c r="E25" s="14">
        <v>82</v>
      </c>
    </row>
    <row r="26" spans="1:10" s="2" customFormat="1" ht="14.25">
      <c r="A26" s="15" t="s">
        <v>24</v>
      </c>
      <c r="B26" s="14">
        <v>95</v>
      </c>
      <c r="C26" s="14">
        <v>100</v>
      </c>
      <c r="D26" s="14">
        <v>105</v>
      </c>
      <c r="E26" s="14">
        <v>110</v>
      </c>
    </row>
    <row r="27" spans="1:10" s="2" customFormat="1" ht="14.25">
      <c r="A27" s="15" t="s">
        <v>25</v>
      </c>
      <c r="B27" s="14">
        <v>76</v>
      </c>
      <c r="C27" s="14">
        <v>81</v>
      </c>
      <c r="D27" s="14">
        <v>86</v>
      </c>
      <c r="E27" s="14">
        <v>91</v>
      </c>
    </row>
  </sheetData>
  <mergeCells count="6">
    <mergeCell ref="A1:J1"/>
    <mergeCell ref="E2:H2"/>
    <mergeCell ref="A11:F11"/>
    <mergeCell ref="G11:J11"/>
    <mergeCell ref="A22:E22"/>
    <mergeCell ref="A12:J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A24" sqref="A24:A27"/>
    </sheetView>
  </sheetViews>
  <sheetFormatPr defaultColWidth="8.28515625" defaultRowHeight="15"/>
  <cols>
    <col min="1" max="1" width="17.140625" customWidth="1"/>
    <col min="2" max="2" width="8.7109375" customWidth="1"/>
    <col min="3" max="3" width="7.140625" customWidth="1"/>
    <col min="4" max="4" width="7.5703125" customWidth="1"/>
    <col min="5" max="5" width="14" customWidth="1"/>
    <col min="6" max="9" width="9.5703125" customWidth="1"/>
    <col min="10" max="10" width="9.7109375" customWidth="1"/>
  </cols>
  <sheetData>
    <row r="1" spans="1:11" ht="22.5">
      <c r="A1" s="31" t="s">
        <v>26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s="1" customFormat="1" ht="14.25">
      <c r="A2" s="3" t="s">
        <v>27</v>
      </c>
      <c r="B2" s="3"/>
      <c r="C2" s="3"/>
      <c r="F2" s="32" t="s">
        <v>2</v>
      </c>
      <c r="G2" s="33"/>
      <c r="H2" s="33"/>
      <c r="I2" s="34"/>
      <c r="J2" s="22" t="s">
        <v>3</v>
      </c>
      <c r="K2" s="3"/>
    </row>
    <row r="3" spans="1:11" s="1" customFormat="1" ht="14.25">
      <c r="A3" s="3" t="s">
        <v>4</v>
      </c>
      <c r="B3" s="3"/>
      <c r="C3" s="3" t="s">
        <v>5</v>
      </c>
      <c r="D3" s="3"/>
      <c r="E3" s="17" t="s">
        <v>28</v>
      </c>
      <c r="F3" s="18" t="s">
        <v>6</v>
      </c>
      <c r="G3" s="18" t="s">
        <v>7</v>
      </c>
      <c r="H3" s="18" t="s">
        <v>8</v>
      </c>
      <c r="I3" s="18" t="s">
        <v>9</v>
      </c>
      <c r="J3" s="23"/>
      <c r="K3" s="6"/>
    </row>
    <row r="4" spans="1:11" s="1" customFormat="1" ht="20.45" customHeight="1">
      <c r="A4" s="6" t="s">
        <v>29</v>
      </c>
      <c r="B4" s="6"/>
      <c r="C4" s="3" t="s">
        <v>11</v>
      </c>
      <c r="D4" s="3"/>
      <c r="E4" s="3" t="s">
        <v>11</v>
      </c>
      <c r="F4" s="3">
        <f>340*8+2</f>
        <v>2722</v>
      </c>
      <c r="G4" s="3">
        <f>340*12+3</f>
        <v>4083</v>
      </c>
      <c r="H4" s="3">
        <f>340*12+3</f>
        <v>4083</v>
      </c>
      <c r="I4" s="3">
        <f>340*8+2</f>
        <v>2722</v>
      </c>
      <c r="J4" s="3">
        <f t="shared" ref="J4:J9" si="0">SUM(F4:I4)</f>
        <v>13610</v>
      </c>
      <c r="K4" s="6"/>
    </row>
    <row r="5" spans="1:11" s="1" customFormat="1" ht="20.45" customHeight="1">
      <c r="A5" s="6" t="s">
        <v>12</v>
      </c>
      <c r="B5" s="6"/>
      <c r="C5" s="6" t="s">
        <v>29</v>
      </c>
      <c r="D5" s="3"/>
      <c r="E5" s="6" t="s">
        <v>29</v>
      </c>
      <c r="F5" s="3">
        <f>159*8+4</f>
        <v>1276</v>
      </c>
      <c r="G5" s="3">
        <f>159*12+6</f>
        <v>1914</v>
      </c>
      <c r="H5" s="3">
        <f>159*12+6</f>
        <v>1914</v>
      </c>
      <c r="I5" s="3">
        <f>159*8+4</f>
        <v>1276</v>
      </c>
      <c r="J5" s="3">
        <f t="shared" si="0"/>
        <v>6380</v>
      </c>
      <c r="K5" s="6"/>
    </row>
    <row r="6" spans="1:11" s="1" customFormat="1" ht="20.45" customHeight="1">
      <c r="A6" s="6" t="s">
        <v>14</v>
      </c>
      <c r="B6" s="6"/>
      <c r="C6" s="6" t="s">
        <v>29</v>
      </c>
      <c r="D6" s="3"/>
      <c r="E6" s="6" t="s">
        <v>29</v>
      </c>
      <c r="F6" s="3">
        <f>155*8+2</f>
        <v>1242</v>
      </c>
      <c r="G6" s="3">
        <f>155*12+3</f>
        <v>1863</v>
      </c>
      <c r="H6" s="3">
        <f>155*12+3</f>
        <v>1863</v>
      </c>
      <c r="I6" s="3">
        <f>155*8+2</f>
        <v>1242</v>
      </c>
      <c r="J6" s="3">
        <f t="shared" si="0"/>
        <v>6210</v>
      </c>
      <c r="K6" s="6"/>
    </row>
    <row r="7" spans="1:11" s="1" customFormat="1" ht="20.45" customHeight="1">
      <c r="A7" s="6" t="s">
        <v>15</v>
      </c>
      <c r="B7" s="6"/>
      <c r="C7" s="6" t="s">
        <v>29</v>
      </c>
      <c r="D7" s="3"/>
      <c r="E7" s="6" t="s">
        <v>29</v>
      </c>
      <c r="F7" s="3">
        <f>152*8+2</f>
        <v>1218</v>
      </c>
      <c r="G7" s="3">
        <f>152*12+3</f>
        <v>1827</v>
      </c>
      <c r="H7" s="3">
        <f>152*12+3</f>
        <v>1827</v>
      </c>
      <c r="I7" s="3">
        <f>152*8+2</f>
        <v>1218</v>
      </c>
      <c r="J7" s="3">
        <f t="shared" si="0"/>
        <v>6090</v>
      </c>
      <c r="K7" s="6"/>
    </row>
    <row r="8" spans="1:11" s="1" customFormat="1" ht="20.45" customHeight="1">
      <c r="A8" s="6" t="s">
        <v>16</v>
      </c>
      <c r="B8" s="6"/>
      <c r="C8" s="6" t="s">
        <v>29</v>
      </c>
      <c r="D8" s="3"/>
      <c r="E8" s="6" t="s">
        <v>29</v>
      </c>
      <c r="F8" s="3">
        <v>1210</v>
      </c>
      <c r="G8" s="3">
        <v>1815</v>
      </c>
      <c r="H8" s="3">
        <v>1815</v>
      </c>
      <c r="I8" s="3">
        <v>1210</v>
      </c>
      <c r="J8" s="3">
        <f t="shared" si="0"/>
        <v>6050</v>
      </c>
      <c r="K8" s="6"/>
    </row>
    <row r="9" spans="1:11" s="1" customFormat="1" ht="20.45" customHeight="1">
      <c r="A9" s="6" t="s">
        <v>17</v>
      </c>
      <c r="B9" s="7"/>
      <c r="C9" s="6" t="s">
        <v>29</v>
      </c>
      <c r="D9" s="19"/>
      <c r="E9" s="6" t="s">
        <v>29</v>
      </c>
      <c r="F9" s="19">
        <f>151*8+2</f>
        <v>1210</v>
      </c>
      <c r="G9" s="19">
        <f>151*12+3</f>
        <v>1815</v>
      </c>
      <c r="H9" s="19">
        <f>151*12+3</f>
        <v>1815</v>
      </c>
      <c r="I9" s="19">
        <f>151*8+2</f>
        <v>1210</v>
      </c>
      <c r="J9" s="3">
        <f t="shared" si="0"/>
        <v>6050</v>
      </c>
      <c r="K9" s="7"/>
    </row>
    <row r="10" spans="1:11" s="16" customFormat="1" ht="20.45" customHeight="1">
      <c r="A10" s="8" t="s">
        <v>18</v>
      </c>
      <c r="B10" s="8"/>
      <c r="C10" s="8"/>
      <c r="D10" s="8"/>
      <c r="E10" s="8"/>
      <c r="F10" s="8"/>
      <c r="G10" s="8"/>
      <c r="H10" s="8"/>
      <c r="I10" s="8"/>
      <c r="J10" s="24">
        <f>SUM(J4:J9)</f>
        <v>44390</v>
      </c>
      <c r="K10" s="8"/>
    </row>
    <row r="11" spans="1:11" s="1" customFormat="1" ht="14.25">
      <c r="A11" s="35" t="s">
        <v>19</v>
      </c>
      <c r="B11" s="35"/>
      <c r="C11" s="35"/>
      <c r="D11" s="35"/>
      <c r="E11" s="35"/>
      <c r="F11" s="35"/>
      <c r="G11" s="35"/>
      <c r="H11" s="36"/>
      <c r="I11" s="36"/>
      <c r="J11" s="36"/>
      <c r="K11" s="36"/>
    </row>
    <row r="12" spans="1:11" s="1" customFormat="1" ht="14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 s="1" customFormat="1" ht="14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</row>
    <row r="14" spans="1:11" s="1" customFormat="1" ht="14.2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</row>
    <row r="15" spans="1:11" s="1" customFormat="1" ht="14.25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</row>
    <row r="16" spans="1:11" s="1" customFormat="1" ht="14.25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</row>
    <row r="17" spans="1:11" s="1" customFormat="1" ht="14.25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s="1" customFormat="1" ht="14.25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1" s="1" customFormat="1" ht="14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 s="1" customFormat="1" ht="14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</row>
    <row r="21" spans="1:11" s="1" customFormat="1" ht="14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1" s="1" customFormat="1" ht="14.25">
      <c r="A22" s="37" t="s">
        <v>20</v>
      </c>
      <c r="B22" s="37"/>
      <c r="C22" s="37"/>
      <c r="D22" s="37"/>
      <c r="E22" s="37"/>
      <c r="F22" s="20"/>
      <c r="G22" s="10"/>
      <c r="H22" s="11"/>
      <c r="I22" s="11"/>
      <c r="J22" s="11"/>
      <c r="K22" s="12"/>
    </row>
    <row r="23" spans="1:11" s="1" customFormat="1" ht="14.25">
      <c r="A23" s="13"/>
      <c r="B23" s="30" t="s">
        <v>6</v>
      </c>
      <c r="C23" s="30" t="s">
        <v>7</v>
      </c>
      <c r="D23" s="14" t="s">
        <v>8</v>
      </c>
      <c r="E23" s="14" t="s">
        <v>21</v>
      </c>
      <c r="F23" s="10"/>
      <c r="G23" s="10"/>
      <c r="H23" s="10"/>
      <c r="I23" s="10"/>
      <c r="J23" s="10"/>
    </row>
    <row r="24" spans="1:11" s="2" customFormat="1" ht="14.45" customHeight="1">
      <c r="A24" s="15" t="s">
        <v>22</v>
      </c>
      <c r="B24" s="14">
        <v>55</v>
      </c>
      <c r="C24" s="14">
        <v>59</v>
      </c>
      <c r="D24" s="14">
        <v>62</v>
      </c>
      <c r="E24" s="14">
        <v>65</v>
      </c>
      <c r="F24" s="21"/>
    </row>
    <row r="25" spans="1:11" s="2" customFormat="1" ht="14.25">
      <c r="A25" s="15" t="s">
        <v>23</v>
      </c>
      <c r="B25" s="14">
        <v>72</v>
      </c>
      <c r="C25" s="14">
        <v>76</v>
      </c>
      <c r="D25" s="14">
        <v>79</v>
      </c>
      <c r="E25" s="14">
        <v>82</v>
      </c>
    </row>
    <row r="26" spans="1:11" s="2" customFormat="1" ht="14.25">
      <c r="A26" s="15" t="s">
        <v>24</v>
      </c>
      <c r="B26" s="14">
        <v>95</v>
      </c>
      <c r="C26" s="14">
        <v>100</v>
      </c>
      <c r="D26" s="14">
        <v>105</v>
      </c>
      <c r="E26" s="14">
        <v>110</v>
      </c>
    </row>
    <row r="27" spans="1:11" s="2" customFormat="1" ht="14.25">
      <c r="A27" s="15" t="s">
        <v>25</v>
      </c>
      <c r="B27" s="14">
        <v>76</v>
      </c>
      <c r="C27" s="14">
        <v>81</v>
      </c>
      <c r="D27" s="14">
        <v>86</v>
      </c>
      <c r="E27" s="14">
        <v>91</v>
      </c>
    </row>
  </sheetData>
  <mergeCells count="6">
    <mergeCell ref="A1:K1"/>
    <mergeCell ref="F2:I2"/>
    <mergeCell ref="A11:G11"/>
    <mergeCell ref="H11:K11"/>
    <mergeCell ref="A22:E22"/>
    <mergeCell ref="A12:K2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I30" sqref="I30"/>
    </sheetView>
  </sheetViews>
  <sheetFormatPr defaultColWidth="8.28515625" defaultRowHeight="15"/>
  <cols>
    <col min="1" max="1" width="17.140625" customWidth="1"/>
    <col min="2" max="2" width="8.7109375" customWidth="1"/>
    <col min="3" max="3" width="8.5703125" customWidth="1"/>
    <col min="4" max="5" width="8.140625" customWidth="1"/>
    <col min="6" max="6" width="11.5703125" customWidth="1"/>
    <col min="7" max="7" width="9.7109375" customWidth="1"/>
  </cols>
  <sheetData>
    <row r="1" spans="1:8" ht="22.5">
      <c r="A1" s="31" t="s">
        <v>30</v>
      </c>
      <c r="B1" s="31"/>
      <c r="C1" s="31"/>
      <c r="D1" s="31"/>
      <c r="E1" s="31"/>
      <c r="F1" s="31"/>
      <c r="G1" s="31"/>
      <c r="H1" s="31"/>
    </row>
    <row r="2" spans="1:8" s="1" customFormat="1" ht="14.25">
      <c r="A2" s="3" t="s">
        <v>31</v>
      </c>
      <c r="B2" s="3"/>
      <c r="C2" s="40" t="s">
        <v>2</v>
      </c>
      <c r="D2" s="41"/>
      <c r="E2" s="41"/>
      <c r="F2" s="42"/>
      <c r="G2" s="4" t="s">
        <v>3</v>
      </c>
      <c r="H2" s="3"/>
    </row>
    <row r="3" spans="1:8" s="1" customFormat="1">
      <c r="A3" s="3" t="s">
        <v>5</v>
      </c>
      <c r="B3" s="3"/>
      <c r="C3" s="5" t="s">
        <v>6</v>
      </c>
      <c r="D3" s="5" t="s">
        <v>7</v>
      </c>
      <c r="E3" s="5" t="s">
        <v>32</v>
      </c>
      <c r="F3" s="5" t="s">
        <v>33</v>
      </c>
      <c r="G3" s="6"/>
      <c r="H3" s="6"/>
    </row>
    <row r="4" spans="1:8" s="1" customFormat="1" ht="20.45" customHeight="1">
      <c r="A4" s="4" t="s">
        <v>34</v>
      </c>
      <c r="B4" s="6"/>
      <c r="C4" s="4">
        <v>1204</v>
      </c>
      <c r="D4" s="4">
        <v>1806</v>
      </c>
      <c r="E4" s="4">
        <v>1806</v>
      </c>
      <c r="F4" s="4">
        <v>1204</v>
      </c>
      <c r="G4" s="3">
        <f t="shared" ref="G4:G10" si="0">SUM(C4:F4)</f>
        <v>6020</v>
      </c>
      <c r="H4" s="6"/>
    </row>
    <row r="5" spans="1:8" s="1" customFormat="1" ht="20.45" customHeight="1">
      <c r="A5" s="4" t="s">
        <v>35</v>
      </c>
      <c r="B5" s="6"/>
      <c r="C5" s="4">
        <v>1492</v>
      </c>
      <c r="D5" s="4">
        <v>2238</v>
      </c>
      <c r="E5" s="4">
        <v>2238</v>
      </c>
      <c r="F5" s="4">
        <v>1492</v>
      </c>
      <c r="G5" s="3">
        <f t="shared" si="0"/>
        <v>7460</v>
      </c>
      <c r="H5" s="6"/>
    </row>
    <row r="6" spans="1:8" s="1" customFormat="1" ht="20.45" customHeight="1">
      <c r="A6" s="4" t="s">
        <v>36</v>
      </c>
      <c r="B6" s="6"/>
      <c r="C6" s="4">
        <v>1692</v>
      </c>
      <c r="D6" s="4">
        <v>2538</v>
      </c>
      <c r="E6" s="4">
        <v>2538</v>
      </c>
      <c r="F6" s="4">
        <v>1692</v>
      </c>
      <c r="G6" s="3">
        <f t="shared" si="0"/>
        <v>8460</v>
      </c>
      <c r="H6" s="6"/>
    </row>
    <row r="7" spans="1:8" s="1" customFormat="1" ht="20.45" customHeight="1">
      <c r="A7" s="4" t="s">
        <v>37</v>
      </c>
      <c r="B7" s="6"/>
      <c r="C7" s="4">
        <v>1204</v>
      </c>
      <c r="D7" s="4">
        <v>1806</v>
      </c>
      <c r="E7" s="4">
        <v>1806</v>
      </c>
      <c r="F7" s="4">
        <v>1204</v>
      </c>
      <c r="G7" s="3">
        <f t="shared" si="0"/>
        <v>6020</v>
      </c>
      <c r="H7" s="6"/>
    </row>
    <row r="8" spans="1:8" s="1" customFormat="1" ht="20.45" customHeight="1">
      <c r="A8" s="4" t="s">
        <v>38</v>
      </c>
      <c r="B8" s="6"/>
      <c r="C8" s="4">
        <v>1200</v>
      </c>
      <c r="D8" s="4">
        <v>1800</v>
      </c>
      <c r="E8" s="4">
        <v>1800</v>
      </c>
      <c r="F8" s="4">
        <v>1200</v>
      </c>
      <c r="G8" s="3">
        <f t="shared" si="0"/>
        <v>6000</v>
      </c>
      <c r="H8" s="6"/>
    </row>
    <row r="9" spans="1:8" s="1" customFormat="1" ht="20.45" customHeight="1">
      <c r="A9" s="4" t="s">
        <v>39</v>
      </c>
      <c r="B9" s="7"/>
      <c r="C9" s="4">
        <v>1212</v>
      </c>
      <c r="D9" s="4">
        <v>1818</v>
      </c>
      <c r="E9" s="4">
        <v>1818</v>
      </c>
      <c r="F9" s="4">
        <v>1212</v>
      </c>
      <c r="G9" s="3">
        <f t="shared" si="0"/>
        <v>6060</v>
      </c>
      <c r="H9" s="7"/>
    </row>
    <row r="10" spans="1:8" s="1" customFormat="1" ht="20.45" customHeight="1">
      <c r="A10" s="4" t="s">
        <v>40</v>
      </c>
      <c r="B10" s="7"/>
      <c r="C10" s="4">
        <v>1292</v>
      </c>
      <c r="D10" s="4">
        <v>1938</v>
      </c>
      <c r="E10" s="4">
        <v>1938</v>
      </c>
      <c r="F10" s="4">
        <v>1292</v>
      </c>
      <c r="G10" s="3">
        <f t="shared" si="0"/>
        <v>6460</v>
      </c>
      <c r="H10" s="7"/>
    </row>
    <row r="11" spans="1:8" s="1" customFormat="1" ht="20.45" customHeight="1">
      <c r="A11" s="8" t="s">
        <v>18</v>
      </c>
      <c r="B11" s="7"/>
      <c r="C11" s="8"/>
      <c r="D11" s="8"/>
      <c r="E11" s="8"/>
      <c r="F11" s="8"/>
      <c r="G11" s="9">
        <f>SUM(G4:G10)</f>
        <v>46480</v>
      </c>
      <c r="H11" s="7"/>
    </row>
    <row r="12" spans="1:8" s="1" customFormat="1" ht="20.100000000000001" customHeight="1">
      <c r="A12" s="43" t="s">
        <v>19</v>
      </c>
      <c r="B12" s="43"/>
      <c r="C12" s="43"/>
      <c r="D12" s="43"/>
      <c r="E12" s="36"/>
      <c r="F12" s="36"/>
      <c r="G12" s="36"/>
      <c r="H12" s="36"/>
    </row>
    <row r="13" spans="1:8" s="1" customFormat="1" ht="15" customHeight="1">
      <c r="A13" s="38"/>
      <c r="B13" s="38"/>
      <c r="C13" s="38"/>
      <c r="D13" s="38"/>
      <c r="E13" s="38"/>
      <c r="F13" s="38"/>
      <c r="G13" s="38"/>
      <c r="H13" s="38"/>
    </row>
    <row r="14" spans="1:8" s="1" customFormat="1" ht="15" customHeight="1">
      <c r="A14" s="38"/>
      <c r="B14" s="38"/>
      <c r="C14" s="38"/>
      <c r="D14" s="38"/>
      <c r="E14" s="38"/>
      <c r="F14" s="38"/>
      <c r="G14" s="38"/>
      <c r="H14" s="38"/>
    </row>
    <row r="15" spans="1:8" s="1" customFormat="1" ht="15" customHeight="1">
      <c r="A15" s="38"/>
      <c r="B15" s="38"/>
      <c r="C15" s="38"/>
      <c r="D15" s="38"/>
      <c r="E15" s="38"/>
      <c r="F15" s="38"/>
      <c r="G15" s="38"/>
      <c r="H15" s="38"/>
    </row>
    <row r="16" spans="1:8" s="1" customFormat="1" ht="15" customHeight="1">
      <c r="A16" s="38"/>
      <c r="B16" s="38"/>
      <c r="C16" s="38"/>
      <c r="D16" s="38"/>
      <c r="E16" s="38"/>
      <c r="F16" s="38"/>
      <c r="G16" s="38"/>
      <c r="H16" s="38"/>
    </row>
    <row r="17" spans="1:8" s="1" customFormat="1" ht="15" customHeight="1">
      <c r="A17" s="38"/>
      <c r="B17" s="38"/>
      <c r="C17" s="38"/>
      <c r="D17" s="38"/>
      <c r="E17" s="38"/>
      <c r="F17" s="38"/>
      <c r="G17" s="38"/>
      <c r="H17" s="38"/>
    </row>
    <row r="18" spans="1:8" s="1" customFormat="1" ht="15" customHeight="1">
      <c r="A18" s="38"/>
      <c r="B18" s="38"/>
      <c r="C18" s="38"/>
      <c r="D18" s="38"/>
      <c r="E18" s="38"/>
      <c r="F18" s="38"/>
      <c r="G18" s="38"/>
      <c r="H18" s="38"/>
    </row>
    <row r="19" spans="1:8" s="1" customFormat="1" ht="15" customHeight="1">
      <c r="A19" s="38"/>
      <c r="B19" s="38"/>
      <c r="C19" s="38"/>
      <c r="D19" s="38"/>
      <c r="E19" s="38"/>
      <c r="F19" s="38"/>
      <c r="G19" s="38"/>
      <c r="H19" s="38"/>
    </row>
    <row r="20" spans="1:8" s="1" customFormat="1" ht="15" customHeight="1">
      <c r="A20" s="38"/>
      <c r="B20" s="38"/>
      <c r="C20" s="38"/>
      <c r="D20" s="38"/>
      <c r="E20" s="38"/>
      <c r="F20" s="38"/>
      <c r="G20" s="38"/>
      <c r="H20" s="38"/>
    </row>
    <row r="21" spans="1:8" s="1" customFormat="1" ht="15" customHeight="1">
      <c r="A21" s="38"/>
      <c r="B21" s="38"/>
      <c r="C21" s="38"/>
      <c r="D21" s="38"/>
      <c r="E21" s="38"/>
      <c r="F21" s="38"/>
      <c r="G21" s="38"/>
      <c r="H21" s="38"/>
    </row>
    <row r="22" spans="1:8" s="1" customFormat="1" ht="15" customHeight="1">
      <c r="A22" s="38"/>
      <c r="B22" s="38"/>
      <c r="C22" s="38"/>
      <c r="D22" s="38"/>
      <c r="E22" s="38"/>
      <c r="F22" s="38"/>
      <c r="G22" s="38"/>
      <c r="H22" s="38"/>
    </row>
    <row r="23" spans="1:8" s="1" customFormat="1" ht="15.6" customHeight="1">
      <c r="A23" s="44" t="s">
        <v>20</v>
      </c>
      <c r="B23" s="45"/>
      <c r="C23" s="46"/>
      <c r="D23" s="10"/>
      <c r="E23" s="11"/>
      <c r="F23" s="11"/>
      <c r="G23" s="11"/>
      <c r="H23" s="12"/>
    </row>
    <row r="24" spans="1:8" s="1" customFormat="1" ht="16.5" customHeight="1">
      <c r="A24" s="13"/>
      <c r="B24" s="30" t="s">
        <v>6</v>
      </c>
      <c r="C24" s="30" t="s">
        <v>7</v>
      </c>
      <c r="D24" s="14" t="s">
        <v>32</v>
      </c>
      <c r="E24" s="14" t="s">
        <v>33</v>
      </c>
      <c r="F24" s="10"/>
      <c r="G24" s="10"/>
    </row>
    <row r="25" spans="1:8" s="2" customFormat="1" ht="16.5" customHeight="1">
      <c r="A25" s="15" t="s">
        <v>22</v>
      </c>
      <c r="B25" s="14">
        <v>56</v>
      </c>
      <c r="C25" s="14">
        <v>60</v>
      </c>
      <c r="D25" s="14">
        <v>65</v>
      </c>
      <c r="E25" s="14">
        <v>70</v>
      </c>
    </row>
    <row r="26" spans="1:8" s="2" customFormat="1" ht="16.5" customHeight="1">
      <c r="A26" s="15" t="s">
        <v>23</v>
      </c>
      <c r="B26" s="14">
        <v>65</v>
      </c>
      <c r="C26" s="14">
        <v>72</v>
      </c>
      <c r="D26" s="14">
        <v>83</v>
      </c>
      <c r="E26" s="14">
        <v>88</v>
      </c>
    </row>
    <row r="27" spans="1:8" s="2" customFormat="1" ht="16.5" customHeight="1">
      <c r="A27" s="15" t="s">
        <v>24</v>
      </c>
      <c r="B27" s="14">
        <v>86</v>
      </c>
      <c r="C27" s="14">
        <v>99</v>
      </c>
      <c r="D27" s="14">
        <v>107</v>
      </c>
      <c r="E27" s="14">
        <v>112</v>
      </c>
    </row>
    <row r="28" spans="1:8" s="2" customFormat="1" ht="16.5" customHeight="1">
      <c r="A28" s="15" t="s">
        <v>25</v>
      </c>
      <c r="B28" s="14">
        <v>76</v>
      </c>
      <c r="C28" s="14">
        <v>84</v>
      </c>
      <c r="D28" s="14">
        <v>91</v>
      </c>
      <c r="E28" s="14">
        <v>99</v>
      </c>
    </row>
  </sheetData>
  <mergeCells count="6">
    <mergeCell ref="A1:H1"/>
    <mergeCell ref="C2:F2"/>
    <mergeCell ref="A12:D12"/>
    <mergeCell ref="E12:H12"/>
    <mergeCell ref="A23:C23"/>
    <mergeCell ref="A13:H2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2715471EED3E4F8E1D65F194679F13" ma:contentTypeVersion="0" ma:contentTypeDescription="Create a new document." ma:contentTypeScope="" ma:versionID="0ef2a09ce7742f72527160213b8b06b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d90e3bd5661f014b3de29fe921aa7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4294FC-30ED-4F10-8A26-D2A7537A6FD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C7271D1-63C8-41D1-9A0D-26BE96A25521}">
  <ds:schemaRefs/>
</ds:datastoreItem>
</file>

<file path=customXml/itemProps3.xml><?xml version="1.0" encoding="utf-8"?>
<ds:datastoreItem xmlns:ds="http://schemas.openxmlformats.org/officeDocument/2006/customXml" ds:itemID="{3164D36B-23BF-45DD-82C8-08720CF9B6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003</vt:lpstr>
      <vt:lpstr>004</vt:lpstr>
      <vt:lpstr>005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Dators</cp:lastModifiedBy>
  <dcterms:created xsi:type="dcterms:W3CDTF">2022-10-11T00:07:00Z</dcterms:created>
  <dcterms:modified xsi:type="dcterms:W3CDTF">2022-11-01T13:58:27Z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0x010100D72715471EED3E4F8E1D65F194679F13</vt:lpwstr>
  </property>
  <property fmtid="{D5CDD505-2E9C-101B-9397-08002B2CF9AE}" pid="3" name="ICV">
    <vt:lpwstr>D3C9B374F9AC41D5851CC4DA55DD3F68</vt:lpwstr>
  </property>
  <property fmtid="{D5CDD505-2E9C-101B-9397-08002B2CF9AE}" pid="4" name="KSOProductBuildVer">
    <vt:lpwstr>2052-11.1.0.12598</vt:lpwstr>
  </property>
</Properties>
</file>